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6" i="1" l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Q37" i="1" l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Q7" i="1"/>
  <c r="P7" i="1"/>
  <c r="O7" i="1"/>
  <c r="Q6" i="1"/>
  <c r="P6" i="1"/>
  <c r="O6" i="1"/>
  <c r="B38" i="1" l="1"/>
  <c r="C38" i="1"/>
  <c r="D38" i="1"/>
  <c r="E38" i="1"/>
  <c r="F38" i="1"/>
  <c r="G38" i="1"/>
  <c r="H38" i="1"/>
  <c r="I38" i="1"/>
  <c r="J38" i="1" l="1"/>
  <c r="K38" i="1"/>
  <c r="L38" i="1"/>
  <c r="M38" i="1"/>
  <c r="N38" i="1"/>
  <c r="P38" i="1" l="1"/>
  <c r="Q38" i="1" l="1"/>
  <c r="O38" i="1"/>
</calcChain>
</file>

<file path=xl/sharedStrings.xml><?xml version="1.0" encoding="utf-8"?>
<sst xmlns="http://schemas.openxmlformats.org/spreadsheetml/2006/main" count="59" uniqueCount="46">
  <si>
    <t>Day</t>
  </si>
  <si>
    <t>Night</t>
  </si>
  <si>
    <t>Ward name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</si>
  <si>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</si>
  <si>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</si>
  <si>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</si>
  <si>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</si>
  <si>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</si>
  <si>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</si>
  <si>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Total</t>
  </si>
  <si>
    <t>ICU &amp; HDU</t>
  </si>
  <si>
    <t>C6</t>
  </si>
  <si>
    <t>D1</t>
  </si>
  <si>
    <t>D2</t>
  </si>
  <si>
    <t>M4</t>
  </si>
  <si>
    <t>A10</t>
  </si>
  <si>
    <t>B4</t>
  </si>
  <si>
    <t>C4</t>
  </si>
  <si>
    <t>E1</t>
  </si>
  <si>
    <t>E2</t>
  </si>
  <si>
    <t>E3</t>
  </si>
  <si>
    <t>Care Hours Per Patient Per Day (CHPPD)</t>
  </si>
  <si>
    <t>Cumulative count over the month of patients at 23:59 each day</t>
  </si>
  <si>
    <t>Registered midwives/ nurses</t>
  </si>
  <si>
    <t>Overall</t>
  </si>
  <si>
    <t>Neonatal Unit</t>
  </si>
  <si>
    <t>Tree House</t>
  </si>
  <si>
    <t>Jasmine Ward</t>
  </si>
  <si>
    <t>Birth Centre</t>
  </si>
  <si>
    <t>Delivery Suite</t>
  </si>
  <si>
    <t>Maternity 2</t>
  </si>
  <si>
    <t>Short Stay Surgical Unit</t>
  </si>
  <si>
    <t>Bluebell Ward</t>
  </si>
  <si>
    <t>Coronary Care Unit</t>
  </si>
  <si>
    <t>Clinical Decisions Unit</t>
  </si>
  <si>
    <t>Devonshire Centre for Neuro-Rehabilitation</t>
  </si>
  <si>
    <t>Short Stay Olders People's Unit</t>
  </si>
  <si>
    <t>D6</t>
  </si>
  <si>
    <t>SAU</t>
  </si>
  <si>
    <t>A1</t>
  </si>
  <si>
    <t>A3</t>
  </si>
  <si>
    <t>AMU</t>
  </si>
  <si>
    <t>B6</t>
  </si>
  <si>
    <t>A12</t>
  </si>
  <si>
    <t>A11</t>
  </si>
  <si>
    <t>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</si>
</sst>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indexed="3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2" borderId="0" xfId="0" applyFont="1" applyFill="1" applyProtection="1"/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</xf>
    <xf numFmtId="164" fontId="7" fillId="5" borderId="1" xfId="1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Protection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4" fontId="7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/>
    </xf>
    <xf numFmtId="0" fontId="9" fillId="4" borderId="1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6" fillId="3" borderId="1" xfId="2" applyNumberFormat="1" applyFont="1" applyFill="1" applyBorder="1" applyAlignment="1" applyProtection="1">
      <alignment horizontal="left" vertical="center"/>
    </xf>
    <xf numFmtId="0" fontId="9" fillId="5" borderId="1" xfId="0" applyFont="1" applyFill="1" applyBorder="1" applyAlignment="1" applyProtection="1">
      <alignment horizontal="center" vertical="center"/>
    </xf>
    <xf numFmtId="1" fontId="0" fillId="0" borderId="0" xfId="0" applyNumberFormat="1"/>
    <xf numFmtId="165" fontId="9" fillId="5" borderId="1" xfId="0" applyNumberFormat="1" applyFont="1" applyFill="1" applyBorder="1" applyAlignment="1" applyProtection="1">
      <alignment horizontal="center" vertical="center"/>
    </xf>
    <xf numFmtId="165" fontId="3" fillId="7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6" fontId="5" fillId="3" borderId="0" xfId="0" applyNumberFormat="1" applyFont="1" applyFill="1" applyBorder="1" applyAlignment="1" applyProtection="1">
      <alignment horizontal="left" vertical="center" wrapText="1"/>
    </xf>
    <xf numFmtId="16" fontId="5" fillId="3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" fontId="5" fillId="3" borderId="1" xfId="0" applyNumberFormat="1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16" fontId="5" fillId="3" borderId="3" xfId="0" applyNumberFormat="1" applyFont="1" applyFill="1" applyBorder="1" applyAlignment="1" applyProtection="1">
      <alignment horizontal="center" vertical="center" wrapText="1"/>
    </xf>
    <xf numFmtId="16" fontId="5" fillId="3" borderId="4" xfId="0" applyNumberFormat="1" applyFont="1" applyFill="1" applyBorder="1" applyAlignment="1" applyProtection="1">
      <alignment horizontal="left" vertical="center" wrapText="1"/>
    </xf>
    <xf numFmtId="16" fontId="5" fillId="3" borderId="6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7" fontId="10" fillId="2" borderId="0" xfId="0" applyNumberFormat="1" applyFont="1" applyFill="1" applyAlignment="1" applyProtection="1">
      <alignment horizontal="left"/>
    </xf>
    <xf numFmtId="0" fontId="12" fillId="0" borderId="0" xfId="0" applyFont="1"/>
  </cellXfs>
  <cellStyles count="3">
    <cellStyle name="Normal" xfId="0" builtinId="0"/>
    <cellStyle name="Normal_TemplateDownload" xfId="2"/>
    <cellStyle name="Percent" xfId="1" builtinId="5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2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3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7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8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9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1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1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1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1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1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1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1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17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18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19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2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1076325</xdr:colOff>
      <xdr:row>6</xdr:row>
      <xdr:rowOff>9525</xdr:rowOff>
    </xdr:to>
    <xdr:pic>
      <xdr:nvPicPr>
        <xdr:cNvPr id="2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95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2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2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2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2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2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2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2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2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3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3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3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3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3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3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3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3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3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3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4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4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4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4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4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4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990600</xdr:colOff>
      <xdr:row>6</xdr:row>
      <xdr:rowOff>9525</xdr:rowOff>
    </xdr:to>
    <xdr:pic>
      <xdr:nvPicPr>
        <xdr:cNvPr id="4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086350"/>
          <a:ext cx="809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topLeftCell="A7" zoomScaleNormal="100" workbookViewId="0">
      <selection activeCell="G44" sqref="G44"/>
    </sheetView>
  </sheetViews>
  <sheetFormatPr defaultRowHeight="15" x14ac:dyDescent="0.25"/>
  <cols>
    <col min="1" max="1" width="21.140625" style="14" bestFit="1" customWidth="1"/>
    <col min="2" max="9" width="8.28515625" customWidth="1"/>
    <col min="14" max="14" width="10.28515625" customWidth="1"/>
    <col min="15" max="15" width="9.7109375" bestFit="1" customWidth="1"/>
    <col min="16" max="16" width="8.7109375" bestFit="1" customWidth="1"/>
    <col min="17" max="17" width="6.42578125" bestFit="1" customWidth="1"/>
  </cols>
  <sheetData>
    <row r="1" spans="1:17" s="35" customFormat="1" x14ac:dyDescent="0.25">
      <c r="A1" s="34">
        <v>43252</v>
      </c>
      <c r="B1" s="6"/>
      <c r="C1" s="6"/>
      <c r="D1" s="22"/>
      <c r="E1" s="22"/>
      <c r="F1" s="22"/>
      <c r="G1" s="22"/>
      <c r="H1" s="22"/>
      <c r="I1" s="22"/>
      <c r="J1" s="6"/>
      <c r="K1" s="6"/>
      <c r="L1" s="6"/>
      <c r="M1" s="6"/>
      <c r="N1" s="6"/>
      <c r="O1" s="6"/>
      <c r="P1" s="6"/>
      <c r="Q1" s="6"/>
    </row>
    <row r="2" spans="1:17" ht="5.0999999999999996" customHeight="1" x14ac:dyDescent="0.25">
      <c r="A2" s="11"/>
      <c r="B2" s="2"/>
      <c r="C2" s="2"/>
      <c r="D2" s="2"/>
      <c r="E2" s="2"/>
      <c r="F2" s="2"/>
      <c r="G2" s="2"/>
      <c r="H2" s="2"/>
      <c r="I2" s="2"/>
      <c r="J2" s="3"/>
      <c r="K2" s="1"/>
      <c r="L2" s="1"/>
      <c r="M2" s="1"/>
      <c r="N2" s="1"/>
      <c r="O2" s="1"/>
      <c r="P2" s="1"/>
      <c r="Q2" s="1"/>
    </row>
    <row r="3" spans="1:17" x14ac:dyDescent="0.25">
      <c r="A3" s="12"/>
      <c r="B3" s="33" t="s">
        <v>0</v>
      </c>
      <c r="C3" s="33"/>
      <c r="D3" s="33"/>
      <c r="E3" s="33"/>
      <c r="F3" s="33" t="s">
        <v>1</v>
      </c>
      <c r="G3" s="33"/>
      <c r="H3" s="33"/>
      <c r="I3" s="33"/>
      <c r="J3" s="23" t="s">
        <v>0</v>
      </c>
      <c r="K3" s="24"/>
      <c r="L3" s="23" t="s">
        <v>1</v>
      </c>
      <c r="M3" s="25"/>
      <c r="N3" s="27" t="s">
        <v>21</v>
      </c>
      <c r="O3" s="27"/>
      <c r="P3" s="27"/>
      <c r="Q3" s="27"/>
    </row>
    <row r="4" spans="1:17" ht="33.75" customHeight="1" x14ac:dyDescent="0.25">
      <c r="A4" s="31" t="s">
        <v>2</v>
      </c>
      <c r="B4" s="26" t="s">
        <v>3</v>
      </c>
      <c r="C4" s="26"/>
      <c r="D4" s="26" t="s">
        <v>4</v>
      </c>
      <c r="E4" s="26"/>
      <c r="F4" s="26" t="s">
        <v>3</v>
      </c>
      <c r="G4" s="26"/>
      <c r="H4" s="26" t="s">
        <v>4</v>
      </c>
      <c r="I4" s="26"/>
      <c r="J4" s="26" t="s">
        <v>5</v>
      </c>
      <c r="K4" s="26" t="s">
        <v>6</v>
      </c>
      <c r="L4" s="26" t="s">
        <v>5</v>
      </c>
      <c r="M4" s="23" t="s">
        <v>6</v>
      </c>
      <c r="N4" s="28" t="s">
        <v>22</v>
      </c>
      <c r="O4" s="30" t="s">
        <v>23</v>
      </c>
      <c r="P4" s="26" t="s">
        <v>4</v>
      </c>
      <c r="Q4" s="26" t="s">
        <v>24</v>
      </c>
    </row>
    <row r="5" spans="1:17" ht="56.25" x14ac:dyDescent="0.25">
      <c r="A5" s="32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4" t="s">
        <v>8</v>
      </c>
      <c r="H5" s="4" t="s">
        <v>7</v>
      </c>
      <c r="I5" s="4" t="s">
        <v>8</v>
      </c>
      <c r="J5" s="26"/>
      <c r="K5" s="26"/>
      <c r="L5" s="26"/>
      <c r="M5" s="23"/>
      <c r="N5" s="29"/>
      <c r="O5" s="30"/>
      <c r="P5" s="26"/>
      <c r="Q5" s="26"/>
    </row>
    <row r="6" spans="1:17" x14ac:dyDescent="0.25">
      <c r="A6" s="13" t="s">
        <v>41</v>
      </c>
      <c r="B6" s="7">
        <v>3960</v>
      </c>
      <c r="C6" s="8">
        <v>3474</v>
      </c>
      <c r="D6" s="8">
        <v>3240</v>
      </c>
      <c r="E6" s="8">
        <v>3174</v>
      </c>
      <c r="F6" s="8">
        <v>3600</v>
      </c>
      <c r="G6" s="8">
        <v>3093</v>
      </c>
      <c r="H6" s="8">
        <v>2970</v>
      </c>
      <c r="I6" s="8">
        <v>3188</v>
      </c>
      <c r="J6" s="9">
        <f t="shared" ref="J6:J37" si="0">IF(B6=0,"na",(C6/B6))</f>
        <v>0.87727272727272732</v>
      </c>
      <c r="K6" s="10">
        <f t="shared" ref="K6:K37" si="1">IF(D6=0,"na",(E6/D6))</f>
        <v>0.97962962962962963</v>
      </c>
      <c r="L6" s="9">
        <f t="shared" ref="L6:L37" si="2">IF(F6=0,"na",(G6/F6))</f>
        <v>0.85916666666666663</v>
      </c>
      <c r="M6" s="10">
        <f t="shared" ref="M6:M37" si="3">IF(H6=0,"na",(I6/H6))</f>
        <v>1.0734006734006734</v>
      </c>
      <c r="N6" s="20">
        <v>1498</v>
      </c>
      <c r="O6" s="19">
        <f t="shared" ref="O6:O37" si="4">SUM(C6+G6)/N6</f>
        <v>4.383845126835781</v>
      </c>
      <c r="P6" s="19">
        <f t="shared" ref="P6:P37" si="5">SUM(E6+I6)/N6</f>
        <v>4.2469959946595459</v>
      </c>
      <c r="Q6" s="19">
        <f t="shared" ref="Q6:Q37" si="6">SUM(C6+E6+G6+I6)/N6</f>
        <v>8.6308411214953278</v>
      </c>
    </row>
    <row r="7" spans="1:17" x14ac:dyDescent="0.25">
      <c r="A7" s="13" t="s">
        <v>34</v>
      </c>
      <c r="B7" s="7">
        <v>360</v>
      </c>
      <c r="C7" s="8">
        <v>360</v>
      </c>
      <c r="D7" s="8">
        <v>360</v>
      </c>
      <c r="E7" s="8">
        <v>360</v>
      </c>
      <c r="F7" s="8">
        <v>330</v>
      </c>
      <c r="G7" s="8">
        <v>330</v>
      </c>
      <c r="H7" s="8">
        <v>330</v>
      </c>
      <c r="I7" s="8">
        <v>330</v>
      </c>
      <c r="J7" s="9">
        <f t="shared" si="0"/>
        <v>1</v>
      </c>
      <c r="K7" s="10">
        <f t="shared" si="1"/>
        <v>1</v>
      </c>
      <c r="L7" s="9">
        <f t="shared" si="2"/>
        <v>1</v>
      </c>
      <c r="M7" s="10">
        <f t="shared" si="3"/>
        <v>1</v>
      </c>
      <c r="N7" s="20">
        <v>144</v>
      </c>
      <c r="O7" s="19">
        <f t="shared" si="4"/>
        <v>4.791666666666667</v>
      </c>
      <c r="P7" s="19">
        <f t="shared" si="5"/>
        <v>4.791666666666667</v>
      </c>
      <c r="Q7" s="19">
        <f t="shared" si="6"/>
        <v>9.5833333333333339</v>
      </c>
    </row>
    <row r="8" spans="1:17" ht="22.5" x14ac:dyDescent="0.25">
      <c r="A8" s="13" t="s">
        <v>36</v>
      </c>
      <c r="B8" s="7">
        <v>1125</v>
      </c>
      <c r="C8" s="8">
        <v>945</v>
      </c>
      <c r="D8" s="8">
        <v>765</v>
      </c>
      <c r="E8" s="8">
        <v>728</v>
      </c>
      <c r="F8" s="8">
        <v>660</v>
      </c>
      <c r="G8" s="8">
        <v>649</v>
      </c>
      <c r="H8" s="8">
        <v>660</v>
      </c>
      <c r="I8" s="8">
        <v>660</v>
      </c>
      <c r="J8" s="9">
        <f t="shared" si="0"/>
        <v>0.84</v>
      </c>
      <c r="K8" s="10">
        <f t="shared" si="1"/>
        <v>0.95163398692810452</v>
      </c>
      <c r="L8" s="9">
        <f t="shared" si="2"/>
        <v>0.98333333333333328</v>
      </c>
      <c r="M8" s="10">
        <f t="shared" si="3"/>
        <v>1</v>
      </c>
      <c r="N8" s="21">
        <v>419</v>
      </c>
      <c r="O8" s="19">
        <f t="shared" si="4"/>
        <v>3.8042959427207639</v>
      </c>
      <c r="P8" s="19">
        <f t="shared" si="5"/>
        <v>3.3126491646778042</v>
      </c>
      <c r="Q8" s="19">
        <f t="shared" si="6"/>
        <v>7.1169451073985677</v>
      </c>
    </row>
    <row r="9" spans="1:17" x14ac:dyDescent="0.25">
      <c r="A9" s="13" t="s">
        <v>40</v>
      </c>
      <c r="B9" s="7">
        <v>1377</v>
      </c>
      <c r="C9" s="8">
        <v>1272</v>
      </c>
      <c r="D9" s="8">
        <v>945</v>
      </c>
      <c r="E9" s="8">
        <v>959.5</v>
      </c>
      <c r="F9" s="8">
        <v>990</v>
      </c>
      <c r="G9" s="8">
        <v>825</v>
      </c>
      <c r="H9" s="8">
        <v>660</v>
      </c>
      <c r="I9" s="8">
        <v>649</v>
      </c>
      <c r="J9" s="9">
        <f t="shared" si="0"/>
        <v>0.92374727668845313</v>
      </c>
      <c r="K9" s="10">
        <f t="shared" si="1"/>
        <v>1.0153439153439154</v>
      </c>
      <c r="L9" s="9">
        <f t="shared" si="2"/>
        <v>0.83333333333333337</v>
      </c>
      <c r="M9" s="10">
        <f t="shared" si="3"/>
        <v>0.98333333333333328</v>
      </c>
      <c r="N9" s="21">
        <v>687</v>
      </c>
      <c r="O9" s="19">
        <f t="shared" si="4"/>
        <v>3.052401746724891</v>
      </c>
      <c r="P9" s="19">
        <f t="shared" si="5"/>
        <v>2.3413391557496359</v>
      </c>
      <c r="Q9" s="19">
        <f t="shared" si="6"/>
        <v>5.3937409024745273</v>
      </c>
    </row>
    <row r="10" spans="1:17" x14ac:dyDescent="0.25">
      <c r="A10" s="13" t="s">
        <v>15</v>
      </c>
      <c r="B10" s="7">
        <v>2700</v>
      </c>
      <c r="C10" s="8">
        <v>2101</v>
      </c>
      <c r="D10" s="8">
        <v>1980</v>
      </c>
      <c r="E10" s="8">
        <v>2232</v>
      </c>
      <c r="F10" s="8">
        <v>1980</v>
      </c>
      <c r="G10" s="8">
        <v>1936</v>
      </c>
      <c r="H10" s="8">
        <v>1320</v>
      </c>
      <c r="I10" s="8">
        <v>1309</v>
      </c>
      <c r="J10" s="9">
        <f t="shared" si="0"/>
        <v>0.77814814814814814</v>
      </c>
      <c r="K10" s="10">
        <f t="shared" si="1"/>
        <v>1.1272727272727272</v>
      </c>
      <c r="L10" s="9">
        <f t="shared" si="2"/>
        <v>0.97777777777777775</v>
      </c>
      <c r="M10" s="10">
        <f t="shared" si="3"/>
        <v>0.9916666666666667</v>
      </c>
      <c r="N10" s="20">
        <v>693</v>
      </c>
      <c r="O10" s="19">
        <f t="shared" si="4"/>
        <v>5.8253968253968251</v>
      </c>
      <c r="P10" s="19">
        <f t="shared" si="5"/>
        <v>5.1096681096681094</v>
      </c>
      <c r="Q10" s="19">
        <f t="shared" si="6"/>
        <v>10.935064935064934</v>
      </c>
    </row>
    <row r="11" spans="1:17" x14ac:dyDescent="0.25">
      <c r="A11" s="13" t="s">
        <v>44</v>
      </c>
      <c r="B11" s="7">
        <v>1530</v>
      </c>
      <c r="C11" s="8">
        <v>1304</v>
      </c>
      <c r="D11" s="8">
        <v>1575</v>
      </c>
      <c r="E11" s="8">
        <v>1552.5</v>
      </c>
      <c r="F11" s="8">
        <v>660</v>
      </c>
      <c r="G11" s="8">
        <v>660</v>
      </c>
      <c r="H11" s="8">
        <v>660</v>
      </c>
      <c r="I11" s="8">
        <v>660</v>
      </c>
      <c r="J11" s="9">
        <f t="shared" si="0"/>
        <v>0.85228758169934637</v>
      </c>
      <c r="K11" s="10">
        <f t="shared" si="1"/>
        <v>0.98571428571428577</v>
      </c>
      <c r="L11" s="9">
        <f t="shared" si="2"/>
        <v>1</v>
      </c>
      <c r="M11" s="10">
        <f t="shared" si="3"/>
        <v>1</v>
      </c>
      <c r="N11" s="20">
        <v>771</v>
      </c>
      <c r="O11" s="19">
        <f t="shared" si="4"/>
        <v>2.5473411154345005</v>
      </c>
      <c r="P11" s="19">
        <f t="shared" si="5"/>
        <v>2.8696498054474708</v>
      </c>
      <c r="Q11" s="19">
        <f t="shared" si="6"/>
        <v>5.4169909208819718</v>
      </c>
    </row>
    <row r="12" spans="1:17" x14ac:dyDescent="0.25">
      <c r="A12" s="13" t="s">
        <v>43</v>
      </c>
      <c r="B12" s="7">
        <v>1845</v>
      </c>
      <c r="C12" s="8">
        <v>1800</v>
      </c>
      <c r="D12" s="8">
        <v>1395</v>
      </c>
      <c r="E12" s="8">
        <v>1425</v>
      </c>
      <c r="F12" s="8">
        <v>660</v>
      </c>
      <c r="G12" s="8">
        <v>660</v>
      </c>
      <c r="H12" s="8">
        <v>660</v>
      </c>
      <c r="I12" s="8">
        <v>948</v>
      </c>
      <c r="J12" s="9">
        <f t="shared" si="0"/>
        <v>0.97560975609756095</v>
      </c>
      <c r="K12" s="10">
        <f t="shared" si="1"/>
        <v>1.021505376344086</v>
      </c>
      <c r="L12" s="9">
        <f t="shared" si="2"/>
        <v>1</v>
      </c>
      <c r="M12" s="10">
        <f t="shared" si="3"/>
        <v>1.4363636363636363</v>
      </c>
      <c r="N12" s="20">
        <v>750</v>
      </c>
      <c r="O12" s="19">
        <f t="shared" si="4"/>
        <v>3.28</v>
      </c>
      <c r="P12" s="19">
        <f t="shared" si="5"/>
        <v>3.1640000000000001</v>
      </c>
      <c r="Q12" s="19">
        <f t="shared" si="6"/>
        <v>6.444</v>
      </c>
    </row>
    <row r="13" spans="1:17" x14ac:dyDescent="0.25">
      <c r="A13" s="13" t="s">
        <v>16</v>
      </c>
      <c r="B13" s="7">
        <v>1170</v>
      </c>
      <c r="C13" s="8">
        <v>720</v>
      </c>
      <c r="D13" s="8">
        <v>585</v>
      </c>
      <c r="E13" s="8">
        <v>945</v>
      </c>
      <c r="F13" s="8">
        <v>660</v>
      </c>
      <c r="G13" s="8">
        <v>660</v>
      </c>
      <c r="H13" s="8">
        <v>660</v>
      </c>
      <c r="I13" s="8">
        <v>583</v>
      </c>
      <c r="J13" s="9">
        <f t="shared" si="0"/>
        <v>0.61538461538461542</v>
      </c>
      <c r="K13" s="10">
        <f t="shared" si="1"/>
        <v>1.6153846153846154</v>
      </c>
      <c r="L13" s="9">
        <f t="shared" si="2"/>
        <v>1</v>
      </c>
      <c r="M13" s="10">
        <f t="shared" si="3"/>
        <v>0.8833333333333333</v>
      </c>
      <c r="N13" s="21">
        <v>481</v>
      </c>
      <c r="O13" s="19">
        <f t="shared" si="4"/>
        <v>2.869022869022869</v>
      </c>
      <c r="P13" s="19">
        <f t="shared" si="5"/>
        <v>3.1767151767151769</v>
      </c>
      <c r="Q13" s="19">
        <f t="shared" si="6"/>
        <v>6.0457380457380454</v>
      </c>
    </row>
    <row r="14" spans="1:17" x14ac:dyDescent="0.25">
      <c r="A14" s="13" t="s">
        <v>42</v>
      </c>
      <c r="B14" s="7">
        <v>1170</v>
      </c>
      <c r="C14" s="8">
        <v>1129.5</v>
      </c>
      <c r="D14" s="8">
        <v>1035</v>
      </c>
      <c r="E14" s="8">
        <v>942</v>
      </c>
      <c r="F14" s="8">
        <v>660</v>
      </c>
      <c r="G14" s="8">
        <v>693</v>
      </c>
      <c r="H14" s="8">
        <v>660</v>
      </c>
      <c r="I14" s="8">
        <v>913</v>
      </c>
      <c r="J14" s="9">
        <f t="shared" si="0"/>
        <v>0.9653846153846154</v>
      </c>
      <c r="K14" s="10">
        <f t="shared" si="1"/>
        <v>0.91014492753623188</v>
      </c>
      <c r="L14" s="9">
        <f t="shared" si="2"/>
        <v>1.05</v>
      </c>
      <c r="M14" s="10">
        <f t="shared" si="3"/>
        <v>1.3833333333333333</v>
      </c>
      <c r="N14" s="21">
        <v>619</v>
      </c>
      <c r="O14" s="19">
        <f t="shared" si="4"/>
        <v>2.9442649434571888</v>
      </c>
      <c r="P14" s="19">
        <f t="shared" si="5"/>
        <v>2.9967689822294021</v>
      </c>
      <c r="Q14" s="19">
        <f t="shared" si="6"/>
        <v>5.9410339256865914</v>
      </c>
    </row>
    <row r="15" spans="1:17" x14ac:dyDescent="0.25">
      <c r="A15" s="13" t="s">
        <v>32</v>
      </c>
      <c r="B15" s="7">
        <v>1170</v>
      </c>
      <c r="C15" s="8">
        <v>794</v>
      </c>
      <c r="D15" s="8">
        <v>2010</v>
      </c>
      <c r="E15" s="8">
        <v>1638</v>
      </c>
      <c r="F15" s="8">
        <v>660</v>
      </c>
      <c r="G15" s="8">
        <v>660</v>
      </c>
      <c r="H15" s="8">
        <v>660</v>
      </c>
      <c r="I15" s="8">
        <v>758</v>
      </c>
      <c r="J15" s="9">
        <f t="shared" si="0"/>
        <v>0.67863247863247866</v>
      </c>
      <c r="K15" s="10">
        <f t="shared" si="1"/>
        <v>0.81492537313432833</v>
      </c>
      <c r="L15" s="9">
        <f t="shared" si="2"/>
        <v>1</v>
      </c>
      <c r="M15" s="10">
        <f t="shared" si="3"/>
        <v>1.1484848484848484</v>
      </c>
      <c r="N15" s="21">
        <v>652</v>
      </c>
      <c r="O15" s="19">
        <f t="shared" si="4"/>
        <v>2.2300613496932513</v>
      </c>
      <c r="P15" s="19">
        <f t="shared" si="5"/>
        <v>3.6748466257668713</v>
      </c>
      <c r="Q15" s="19">
        <f t="shared" si="6"/>
        <v>5.904907975460123</v>
      </c>
    </row>
    <row r="16" spans="1:17" x14ac:dyDescent="0.25">
      <c r="A16" s="13" t="s">
        <v>17</v>
      </c>
      <c r="B16" s="7">
        <v>1170</v>
      </c>
      <c r="C16" s="8">
        <v>862.5</v>
      </c>
      <c r="D16" s="8">
        <v>585</v>
      </c>
      <c r="E16" s="8">
        <v>934</v>
      </c>
      <c r="F16" s="8">
        <v>660</v>
      </c>
      <c r="G16" s="8">
        <v>660</v>
      </c>
      <c r="H16" s="8">
        <v>660</v>
      </c>
      <c r="I16" s="8">
        <v>683</v>
      </c>
      <c r="J16" s="9">
        <f t="shared" si="0"/>
        <v>0.73717948717948723</v>
      </c>
      <c r="K16" s="10">
        <f t="shared" si="1"/>
        <v>1.5965811965811967</v>
      </c>
      <c r="L16" s="9">
        <f t="shared" si="2"/>
        <v>1</v>
      </c>
      <c r="M16" s="10">
        <f t="shared" si="3"/>
        <v>1.0348484848484849</v>
      </c>
      <c r="N16" s="21">
        <v>416</v>
      </c>
      <c r="O16" s="19">
        <f t="shared" si="4"/>
        <v>3.6598557692307692</v>
      </c>
      <c r="P16" s="19">
        <f t="shared" si="5"/>
        <v>3.8870192307692308</v>
      </c>
      <c r="Q16" s="19">
        <f t="shared" si="6"/>
        <v>7.546875</v>
      </c>
    </row>
    <row r="17" spans="1:17" x14ac:dyDescent="0.25">
      <c r="A17" s="13" t="s">
        <v>33</v>
      </c>
      <c r="B17" s="7">
        <v>810</v>
      </c>
      <c r="C17" s="8">
        <v>810</v>
      </c>
      <c r="D17" s="8">
        <v>450</v>
      </c>
      <c r="E17" s="8">
        <v>413</v>
      </c>
      <c r="F17" s="8">
        <v>660</v>
      </c>
      <c r="G17" s="8">
        <v>660</v>
      </c>
      <c r="H17" s="8">
        <v>330</v>
      </c>
      <c r="I17" s="8">
        <v>330</v>
      </c>
      <c r="J17" s="9">
        <f t="shared" si="0"/>
        <v>1</v>
      </c>
      <c r="K17" s="10">
        <f t="shared" si="1"/>
        <v>0.9177777777777778</v>
      </c>
      <c r="L17" s="9">
        <f t="shared" si="2"/>
        <v>1</v>
      </c>
      <c r="M17" s="10">
        <f t="shared" si="3"/>
        <v>1</v>
      </c>
      <c r="N17" s="21">
        <v>172</v>
      </c>
      <c r="O17" s="19">
        <f t="shared" si="4"/>
        <v>8.5465116279069768</v>
      </c>
      <c r="P17" s="19">
        <f t="shared" si="5"/>
        <v>4.3197674418604652</v>
      </c>
      <c r="Q17" s="19">
        <f t="shared" si="6"/>
        <v>12.866279069767442</v>
      </c>
    </row>
    <row r="18" spans="1:17" ht="22.5" x14ac:dyDescent="0.25">
      <c r="A18" s="13" t="s">
        <v>35</v>
      </c>
      <c r="B18" s="7">
        <v>1035</v>
      </c>
      <c r="C18" s="8">
        <v>1029</v>
      </c>
      <c r="D18" s="8">
        <v>1935</v>
      </c>
      <c r="E18" s="8">
        <v>1869</v>
      </c>
      <c r="F18" s="8">
        <v>660</v>
      </c>
      <c r="G18" s="8">
        <v>660</v>
      </c>
      <c r="H18" s="8">
        <v>660</v>
      </c>
      <c r="I18" s="8">
        <v>660</v>
      </c>
      <c r="J18" s="9">
        <f t="shared" si="0"/>
        <v>0.99420289855072463</v>
      </c>
      <c r="K18" s="10">
        <f t="shared" si="1"/>
        <v>0.96589147286821708</v>
      </c>
      <c r="L18" s="9">
        <f t="shared" si="2"/>
        <v>1</v>
      </c>
      <c r="M18" s="10">
        <f t="shared" si="3"/>
        <v>1</v>
      </c>
      <c r="N18" s="20">
        <v>477</v>
      </c>
      <c r="O18" s="19">
        <f t="shared" si="4"/>
        <v>3.540880503144654</v>
      </c>
      <c r="P18" s="19">
        <f t="shared" si="5"/>
        <v>5.3018867924528301</v>
      </c>
      <c r="Q18" s="19">
        <f t="shared" si="6"/>
        <v>8.8427672955974845</v>
      </c>
    </row>
    <row r="19" spans="1:17" x14ac:dyDescent="0.25">
      <c r="A19" s="13" t="s">
        <v>18</v>
      </c>
      <c r="B19" s="7">
        <v>1881</v>
      </c>
      <c r="C19" s="8">
        <v>1581</v>
      </c>
      <c r="D19" s="8">
        <v>2235</v>
      </c>
      <c r="E19" s="8">
        <v>2211</v>
      </c>
      <c r="F19" s="8">
        <v>990</v>
      </c>
      <c r="G19" s="8">
        <v>847</v>
      </c>
      <c r="H19" s="8">
        <v>1320</v>
      </c>
      <c r="I19" s="8">
        <v>1309</v>
      </c>
      <c r="J19" s="9">
        <f t="shared" si="0"/>
        <v>0.84051036682615632</v>
      </c>
      <c r="K19" s="10">
        <f t="shared" si="1"/>
        <v>0.98926174496644292</v>
      </c>
      <c r="L19" s="9">
        <f t="shared" si="2"/>
        <v>0.85555555555555551</v>
      </c>
      <c r="M19" s="10">
        <f t="shared" si="3"/>
        <v>0.9916666666666667</v>
      </c>
      <c r="N19" s="20">
        <v>927</v>
      </c>
      <c r="O19" s="19">
        <f t="shared" si="4"/>
        <v>2.6192017259978426</v>
      </c>
      <c r="P19" s="19">
        <f t="shared" si="5"/>
        <v>3.797195253505933</v>
      </c>
      <c r="Q19" s="19">
        <f t="shared" si="6"/>
        <v>6.4163969795037756</v>
      </c>
    </row>
    <row r="20" spans="1:17" x14ac:dyDescent="0.25">
      <c r="A20" s="13" t="s">
        <v>19</v>
      </c>
      <c r="B20" s="7">
        <v>2205</v>
      </c>
      <c r="C20" s="8">
        <v>2161.5</v>
      </c>
      <c r="D20" s="8">
        <v>1530</v>
      </c>
      <c r="E20" s="8">
        <v>1943.5</v>
      </c>
      <c r="F20" s="8">
        <v>990</v>
      </c>
      <c r="G20" s="8">
        <v>968</v>
      </c>
      <c r="H20" s="8">
        <v>990</v>
      </c>
      <c r="I20" s="8">
        <v>1320</v>
      </c>
      <c r="J20" s="9">
        <f t="shared" si="0"/>
        <v>0.98027210884353744</v>
      </c>
      <c r="K20" s="10">
        <f t="shared" si="1"/>
        <v>1.2702614379084967</v>
      </c>
      <c r="L20" s="9">
        <f t="shared" si="2"/>
        <v>0.97777777777777775</v>
      </c>
      <c r="M20" s="10">
        <f t="shared" si="3"/>
        <v>1.3333333333333333</v>
      </c>
      <c r="N20" s="20">
        <v>1009</v>
      </c>
      <c r="O20" s="19">
        <f t="shared" si="4"/>
        <v>3.1015857284440038</v>
      </c>
      <c r="P20" s="19">
        <f t="shared" si="5"/>
        <v>3.2343904856293362</v>
      </c>
      <c r="Q20" s="19">
        <f t="shared" si="6"/>
        <v>6.33597621407334</v>
      </c>
    </row>
    <row r="21" spans="1:17" x14ac:dyDescent="0.25">
      <c r="A21" s="13" t="s">
        <v>20</v>
      </c>
      <c r="B21" s="7">
        <v>2205</v>
      </c>
      <c r="C21" s="8">
        <v>2190</v>
      </c>
      <c r="D21" s="8">
        <v>1530</v>
      </c>
      <c r="E21" s="8">
        <v>1543</v>
      </c>
      <c r="F21" s="8">
        <v>990</v>
      </c>
      <c r="G21" s="8">
        <v>1045</v>
      </c>
      <c r="H21" s="8">
        <v>990</v>
      </c>
      <c r="I21" s="8">
        <v>1298</v>
      </c>
      <c r="J21" s="9">
        <f t="shared" si="0"/>
        <v>0.99319727891156462</v>
      </c>
      <c r="K21" s="10">
        <f t="shared" si="1"/>
        <v>1.0084967320261438</v>
      </c>
      <c r="L21" s="9">
        <f t="shared" si="2"/>
        <v>1.0555555555555556</v>
      </c>
      <c r="M21" s="10">
        <f t="shared" si="3"/>
        <v>1.3111111111111111</v>
      </c>
      <c r="N21" s="20">
        <v>1032</v>
      </c>
      <c r="O21" s="19">
        <f t="shared" si="4"/>
        <v>3.1346899224806202</v>
      </c>
      <c r="P21" s="19">
        <f t="shared" si="5"/>
        <v>2.7529069767441858</v>
      </c>
      <c r="Q21" s="19">
        <f t="shared" si="6"/>
        <v>5.887596899224806</v>
      </c>
    </row>
    <row r="22" spans="1:17" x14ac:dyDescent="0.25">
      <c r="A22" s="13" t="s">
        <v>39</v>
      </c>
      <c r="B22" s="7">
        <v>1395</v>
      </c>
      <c r="C22" s="8">
        <v>1372.5</v>
      </c>
      <c r="D22" s="8">
        <v>1170</v>
      </c>
      <c r="E22" s="8">
        <v>1215</v>
      </c>
      <c r="F22" s="8">
        <v>990</v>
      </c>
      <c r="G22" s="8">
        <v>990</v>
      </c>
      <c r="H22" s="8">
        <v>990</v>
      </c>
      <c r="I22" s="8">
        <v>1020</v>
      </c>
      <c r="J22" s="9">
        <f t="shared" si="0"/>
        <v>0.9838709677419355</v>
      </c>
      <c r="K22" s="10">
        <f t="shared" si="1"/>
        <v>1.0384615384615385</v>
      </c>
      <c r="L22" s="9">
        <f t="shared" si="2"/>
        <v>1</v>
      </c>
      <c r="M22" s="10">
        <f t="shared" si="3"/>
        <v>1.0303030303030303</v>
      </c>
      <c r="N22" s="20">
        <v>721</v>
      </c>
      <c r="O22" s="19">
        <f t="shared" si="4"/>
        <v>3.2766990291262137</v>
      </c>
      <c r="P22" s="19">
        <f t="shared" si="5"/>
        <v>3.0998613037447988</v>
      </c>
      <c r="Q22" s="19">
        <f t="shared" si="6"/>
        <v>6.3765603328710121</v>
      </c>
    </row>
    <row r="23" spans="1:17" x14ac:dyDescent="0.25">
      <c r="A23" s="13" t="s">
        <v>45</v>
      </c>
      <c r="B23" s="7">
        <v>810</v>
      </c>
      <c r="C23" s="8">
        <v>790.75</v>
      </c>
      <c r="D23" s="8">
        <v>945</v>
      </c>
      <c r="E23" s="8">
        <v>974.75</v>
      </c>
      <c r="F23" s="8">
        <v>660</v>
      </c>
      <c r="G23" s="8">
        <v>649</v>
      </c>
      <c r="H23" s="8">
        <v>462</v>
      </c>
      <c r="I23" s="8">
        <v>638</v>
      </c>
      <c r="J23" s="9">
        <f t="shared" si="0"/>
        <v>0.97623456790123453</v>
      </c>
      <c r="K23" s="10">
        <f t="shared" si="1"/>
        <v>1.0314814814814814</v>
      </c>
      <c r="L23" s="9">
        <f t="shared" si="2"/>
        <v>0.98333333333333328</v>
      </c>
      <c r="M23" s="10">
        <f t="shared" si="3"/>
        <v>1.3809523809523809</v>
      </c>
      <c r="N23" s="20">
        <v>400</v>
      </c>
      <c r="O23" s="19">
        <f t="shared" si="4"/>
        <v>3.5993750000000002</v>
      </c>
      <c r="P23" s="19">
        <f t="shared" si="5"/>
        <v>4.0318750000000003</v>
      </c>
      <c r="Q23" s="19">
        <f t="shared" si="6"/>
        <v>7.6312499999999996</v>
      </c>
    </row>
    <row r="24" spans="1:17" x14ac:dyDescent="0.25">
      <c r="A24" s="13" t="s">
        <v>11</v>
      </c>
      <c r="B24" s="7">
        <v>810</v>
      </c>
      <c r="C24" s="8">
        <v>738</v>
      </c>
      <c r="D24" s="8">
        <v>945</v>
      </c>
      <c r="E24" s="8">
        <v>909</v>
      </c>
      <c r="F24" s="8">
        <v>660</v>
      </c>
      <c r="G24" s="8">
        <v>660</v>
      </c>
      <c r="H24" s="8">
        <v>660</v>
      </c>
      <c r="I24" s="8">
        <v>847</v>
      </c>
      <c r="J24" s="9">
        <f t="shared" si="0"/>
        <v>0.91111111111111109</v>
      </c>
      <c r="K24" s="10">
        <f t="shared" si="1"/>
        <v>0.96190476190476193</v>
      </c>
      <c r="L24" s="9">
        <f t="shared" si="2"/>
        <v>1</v>
      </c>
      <c r="M24" s="10">
        <f t="shared" si="3"/>
        <v>1.2833333333333334</v>
      </c>
      <c r="N24" s="20">
        <v>492</v>
      </c>
      <c r="O24" s="19">
        <f t="shared" si="4"/>
        <v>2.8414634146341462</v>
      </c>
      <c r="P24" s="19">
        <f t="shared" si="5"/>
        <v>3.5691056910569108</v>
      </c>
      <c r="Q24" s="19">
        <f t="shared" si="6"/>
        <v>6.4105691056910565</v>
      </c>
    </row>
    <row r="25" spans="1:17" x14ac:dyDescent="0.25">
      <c r="A25" s="13" t="s">
        <v>12</v>
      </c>
      <c r="B25" s="7">
        <v>1530</v>
      </c>
      <c r="C25" s="8">
        <v>1080</v>
      </c>
      <c r="D25" s="8">
        <v>1305</v>
      </c>
      <c r="E25" s="8">
        <v>1368</v>
      </c>
      <c r="F25" s="8">
        <v>660</v>
      </c>
      <c r="G25" s="8">
        <v>682</v>
      </c>
      <c r="H25" s="8">
        <v>990</v>
      </c>
      <c r="I25" s="8">
        <v>1155</v>
      </c>
      <c r="J25" s="9">
        <f t="shared" si="0"/>
        <v>0.70588235294117652</v>
      </c>
      <c r="K25" s="10">
        <f t="shared" si="1"/>
        <v>1.0482758620689656</v>
      </c>
      <c r="L25" s="9">
        <f t="shared" si="2"/>
        <v>1.0333333333333334</v>
      </c>
      <c r="M25" s="10">
        <f t="shared" si="3"/>
        <v>1.1666666666666667</v>
      </c>
      <c r="N25" s="20">
        <v>596</v>
      </c>
      <c r="O25" s="19">
        <f t="shared" si="4"/>
        <v>2.9563758389261743</v>
      </c>
      <c r="P25" s="19">
        <f t="shared" si="5"/>
        <v>4.2332214765100673</v>
      </c>
      <c r="Q25" s="19">
        <f t="shared" si="6"/>
        <v>7.1895973154362416</v>
      </c>
    </row>
    <row r="26" spans="1:17" x14ac:dyDescent="0.25">
      <c r="A26" s="13" t="s">
        <v>13</v>
      </c>
      <c r="B26" s="7">
        <v>1099.5</v>
      </c>
      <c r="C26" s="8">
        <v>970</v>
      </c>
      <c r="D26" s="8">
        <v>945</v>
      </c>
      <c r="E26" s="8">
        <v>870</v>
      </c>
      <c r="F26" s="8">
        <v>660</v>
      </c>
      <c r="G26" s="8">
        <v>648</v>
      </c>
      <c r="H26" s="8">
        <v>561</v>
      </c>
      <c r="I26" s="8">
        <v>550</v>
      </c>
      <c r="J26" s="9">
        <f t="shared" si="0"/>
        <v>0.88221919054115505</v>
      </c>
      <c r="K26" s="10">
        <f t="shared" si="1"/>
        <v>0.92063492063492058</v>
      </c>
      <c r="L26" s="9">
        <f t="shared" si="2"/>
        <v>0.98181818181818181</v>
      </c>
      <c r="M26" s="10">
        <f t="shared" si="3"/>
        <v>0.98039215686274506</v>
      </c>
      <c r="N26" s="20">
        <v>404</v>
      </c>
      <c r="O26" s="19">
        <f t="shared" si="4"/>
        <v>4.0049504950495045</v>
      </c>
      <c r="P26" s="19">
        <f t="shared" si="5"/>
        <v>3.5148514851485149</v>
      </c>
      <c r="Q26" s="19">
        <f t="shared" si="6"/>
        <v>7.5198019801980198</v>
      </c>
    </row>
    <row r="27" spans="1:17" x14ac:dyDescent="0.25">
      <c r="A27" s="13" t="s">
        <v>37</v>
      </c>
      <c r="B27" s="7">
        <v>1170</v>
      </c>
      <c r="C27" s="8">
        <v>1005</v>
      </c>
      <c r="D27" s="8">
        <v>1170</v>
      </c>
      <c r="E27" s="8">
        <v>997.5</v>
      </c>
      <c r="F27" s="8">
        <v>660</v>
      </c>
      <c r="G27" s="8">
        <v>616</v>
      </c>
      <c r="H27" s="8">
        <v>660</v>
      </c>
      <c r="I27" s="8">
        <v>660</v>
      </c>
      <c r="J27" s="9">
        <f t="shared" si="0"/>
        <v>0.85897435897435892</v>
      </c>
      <c r="K27" s="10">
        <f t="shared" si="1"/>
        <v>0.85256410256410253</v>
      </c>
      <c r="L27" s="9">
        <f t="shared" si="2"/>
        <v>0.93333333333333335</v>
      </c>
      <c r="M27" s="10">
        <f t="shared" si="3"/>
        <v>1</v>
      </c>
      <c r="N27" s="20">
        <v>639</v>
      </c>
      <c r="O27" s="19">
        <f t="shared" si="4"/>
        <v>2.5367762128325508</v>
      </c>
      <c r="P27" s="19">
        <f t="shared" si="5"/>
        <v>2.5938967136150235</v>
      </c>
      <c r="Q27" s="19">
        <f t="shared" si="6"/>
        <v>5.1306729264475743</v>
      </c>
    </row>
    <row r="28" spans="1:17" x14ac:dyDescent="0.25">
      <c r="A28" s="13" t="s">
        <v>14</v>
      </c>
      <c r="B28" s="7">
        <v>1507.5</v>
      </c>
      <c r="C28" s="8">
        <v>1341</v>
      </c>
      <c r="D28" s="8">
        <v>1620</v>
      </c>
      <c r="E28" s="8">
        <v>1474.5</v>
      </c>
      <c r="F28" s="8">
        <v>660</v>
      </c>
      <c r="G28" s="8">
        <v>638</v>
      </c>
      <c r="H28" s="8">
        <v>990</v>
      </c>
      <c r="I28" s="8">
        <v>1146</v>
      </c>
      <c r="J28" s="9">
        <f t="shared" si="0"/>
        <v>0.88955223880597012</v>
      </c>
      <c r="K28" s="10">
        <f t="shared" si="1"/>
        <v>0.91018518518518521</v>
      </c>
      <c r="L28" s="9">
        <f t="shared" si="2"/>
        <v>0.96666666666666667</v>
      </c>
      <c r="M28" s="10">
        <f t="shared" si="3"/>
        <v>1.1575757575757575</v>
      </c>
      <c r="N28" s="20">
        <v>748</v>
      </c>
      <c r="O28" s="19">
        <f t="shared" si="4"/>
        <v>2.6457219251336896</v>
      </c>
      <c r="P28" s="19">
        <f t="shared" si="5"/>
        <v>3.5033422459893049</v>
      </c>
      <c r="Q28" s="19">
        <f t="shared" si="6"/>
        <v>6.149064171122995</v>
      </c>
    </row>
    <row r="29" spans="1:17" x14ac:dyDescent="0.25">
      <c r="A29" s="13" t="s">
        <v>38</v>
      </c>
      <c r="B29" s="7">
        <v>1755</v>
      </c>
      <c r="C29" s="8">
        <v>1689</v>
      </c>
      <c r="D29" s="8">
        <v>945</v>
      </c>
      <c r="E29" s="8">
        <v>915</v>
      </c>
      <c r="F29" s="8">
        <v>990</v>
      </c>
      <c r="G29" s="8">
        <v>968</v>
      </c>
      <c r="H29" s="8">
        <v>660</v>
      </c>
      <c r="I29" s="8">
        <v>660</v>
      </c>
      <c r="J29" s="9">
        <f t="shared" si="0"/>
        <v>0.96239316239316242</v>
      </c>
      <c r="K29" s="10">
        <f t="shared" si="1"/>
        <v>0.96825396825396826</v>
      </c>
      <c r="L29" s="9">
        <f t="shared" si="2"/>
        <v>0.97777777777777775</v>
      </c>
      <c r="M29" s="10">
        <f t="shared" si="3"/>
        <v>1</v>
      </c>
      <c r="N29" s="20">
        <v>449</v>
      </c>
      <c r="O29" s="19">
        <f t="shared" si="4"/>
        <v>5.9175946547884184</v>
      </c>
      <c r="P29" s="19">
        <f t="shared" si="5"/>
        <v>3.507795100222717</v>
      </c>
      <c r="Q29" s="19">
        <f t="shared" si="6"/>
        <v>9.4253897550111354</v>
      </c>
    </row>
    <row r="30" spans="1:17" x14ac:dyDescent="0.25">
      <c r="A30" s="13" t="s">
        <v>31</v>
      </c>
      <c r="B30" s="7">
        <v>1798.5</v>
      </c>
      <c r="C30" s="8">
        <v>1712.5</v>
      </c>
      <c r="D30" s="8">
        <v>727.5</v>
      </c>
      <c r="E30" s="8">
        <v>535.5</v>
      </c>
      <c r="F30" s="8">
        <v>836</v>
      </c>
      <c r="G30" s="8">
        <v>836</v>
      </c>
      <c r="H30" s="8">
        <v>561</v>
      </c>
      <c r="I30" s="8">
        <v>660</v>
      </c>
      <c r="J30" s="9">
        <f t="shared" si="0"/>
        <v>0.95218237420072283</v>
      </c>
      <c r="K30" s="10">
        <f t="shared" si="1"/>
        <v>0.73608247422680417</v>
      </c>
      <c r="L30" s="9">
        <f t="shared" si="2"/>
        <v>1</v>
      </c>
      <c r="M30" s="10">
        <f t="shared" si="3"/>
        <v>1.1764705882352942</v>
      </c>
      <c r="N30" s="20">
        <v>666</v>
      </c>
      <c r="O30" s="19">
        <f t="shared" si="4"/>
        <v>3.8265765765765765</v>
      </c>
      <c r="P30" s="19">
        <f t="shared" si="5"/>
        <v>1.795045045045045</v>
      </c>
      <c r="Q30" s="19">
        <f t="shared" si="6"/>
        <v>5.6216216216216219</v>
      </c>
    </row>
    <row r="31" spans="1:17" x14ac:dyDescent="0.25">
      <c r="A31" s="13" t="s">
        <v>10</v>
      </c>
      <c r="B31" s="7">
        <v>4320</v>
      </c>
      <c r="C31" s="8">
        <v>4041</v>
      </c>
      <c r="D31" s="8">
        <v>750</v>
      </c>
      <c r="E31" s="8">
        <v>726</v>
      </c>
      <c r="F31" s="8">
        <v>3990</v>
      </c>
      <c r="G31" s="8">
        <v>3876</v>
      </c>
      <c r="H31" s="8">
        <v>0</v>
      </c>
      <c r="I31" s="8">
        <v>0</v>
      </c>
      <c r="J31" s="9">
        <f t="shared" si="0"/>
        <v>0.93541666666666667</v>
      </c>
      <c r="K31" s="10">
        <f t="shared" si="1"/>
        <v>0.96799999999999997</v>
      </c>
      <c r="L31" s="9">
        <f t="shared" si="2"/>
        <v>0.97142857142857142</v>
      </c>
      <c r="M31" s="10" t="str">
        <f t="shared" si="3"/>
        <v>na</v>
      </c>
      <c r="N31" s="20">
        <v>336</v>
      </c>
      <c r="O31" s="19">
        <f t="shared" si="4"/>
        <v>23.5625</v>
      </c>
      <c r="P31" s="19">
        <f t="shared" si="5"/>
        <v>2.1607142857142856</v>
      </c>
      <c r="Q31" s="19">
        <f t="shared" si="6"/>
        <v>25.723214285714285</v>
      </c>
    </row>
    <row r="32" spans="1:17" x14ac:dyDescent="0.25">
      <c r="A32" s="13" t="s">
        <v>28</v>
      </c>
      <c r="B32" s="7">
        <v>900</v>
      </c>
      <c r="C32" s="8">
        <v>720</v>
      </c>
      <c r="D32" s="8">
        <v>450</v>
      </c>
      <c r="E32" s="8">
        <v>435</v>
      </c>
      <c r="F32" s="8">
        <v>600</v>
      </c>
      <c r="G32" s="8">
        <v>490</v>
      </c>
      <c r="H32" s="8">
        <v>300</v>
      </c>
      <c r="I32" s="8">
        <v>270</v>
      </c>
      <c r="J32" s="9">
        <f t="shared" si="0"/>
        <v>0.8</v>
      </c>
      <c r="K32" s="10">
        <f t="shared" si="1"/>
        <v>0.96666666666666667</v>
      </c>
      <c r="L32" s="9">
        <f t="shared" si="2"/>
        <v>0.81666666666666665</v>
      </c>
      <c r="M32" s="10">
        <f t="shared" si="3"/>
        <v>0.9</v>
      </c>
      <c r="N32" s="20">
        <v>24</v>
      </c>
      <c r="O32" s="19">
        <f t="shared" si="4"/>
        <v>50.416666666666664</v>
      </c>
      <c r="P32" s="19">
        <f t="shared" si="5"/>
        <v>29.375</v>
      </c>
      <c r="Q32" s="19">
        <f t="shared" si="6"/>
        <v>79.791666666666671</v>
      </c>
    </row>
    <row r="33" spans="1:17" x14ac:dyDescent="0.25">
      <c r="A33" s="13" t="s">
        <v>29</v>
      </c>
      <c r="B33" s="7">
        <v>2700</v>
      </c>
      <c r="C33" s="8">
        <v>2572.5</v>
      </c>
      <c r="D33" s="8">
        <v>450</v>
      </c>
      <c r="E33" s="8">
        <v>412.5</v>
      </c>
      <c r="F33" s="8">
        <v>1800</v>
      </c>
      <c r="G33" s="8">
        <v>1790</v>
      </c>
      <c r="H33" s="8">
        <v>300</v>
      </c>
      <c r="I33" s="8">
        <v>300</v>
      </c>
      <c r="J33" s="9">
        <f t="shared" si="0"/>
        <v>0.95277777777777772</v>
      </c>
      <c r="K33" s="10">
        <f t="shared" si="1"/>
        <v>0.91666666666666663</v>
      </c>
      <c r="L33" s="9">
        <f t="shared" si="2"/>
        <v>0.99444444444444446</v>
      </c>
      <c r="M33" s="10">
        <f t="shared" si="3"/>
        <v>1</v>
      </c>
      <c r="N33" s="20">
        <v>217</v>
      </c>
      <c r="O33" s="19">
        <f t="shared" si="4"/>
        <v>20.103686635944701</v>
      </c>
      <c r="P33" s="19">
        <f t="shared" si="5"/>
        <v>3.2834101382488479</v>
      </c>
      <c r="Q33" s="19">
        <f t="shared" si="6"/>
        <v>23.387096774193548</v>
      </c>
    </row>
    <row r="34" spans="1:17" x14ac:dyDescent="0.25">
      <c r="A34" s="13" t="s">
        <v>30</v>
      </c>
      <c r="B34" s="7">
        <v>1575</v>
      </c>
      <c r="C34" s="8">
        <v>1575</v>
      </c>
      <c r="D34" s="8">
        <v>900</v>
      </c>
      <c r="E34" s="8">
        <v>802.5</v>
      </c>
      <c r="F34" s="8">
        <v>600</v>
      </c>
      <c r="G34" s="8">
        <v>600</v>
      </c>
      <c r="H34" s="8">
        <v>300</v>
      </c>
      <c r="I34" s="8">
        <v>240</v>
      </c>
      <c r="J34" s="9">
        <f t="shared" si="0"/>
        <v>1</v>
      </c>
      <c r="K34" s="10">
        <f t="shared" si="1"/>
        <v>0.89166666666666672</v>
      </c>
      <c r="L34" s="9">
        <f t="shared" si="2"/>
        <v>1</v>
      </c>
      <c r="M34" s="10">
        <f t="shared" si="3"/>
        <v>0.8</v>
      </c>
      <c r="N34" s="20">
        <v>529</v>
      </c>
      <c r="O34" s="19">
        <f t="shared" si="4"/>
        <v>4.1115311909262759</v>
      </c>
      <c r="P34" s="19">
        <f t="shared" si="5"/>
        <v>1.9706994328922496</v>
      </c>
      <c r="Q34" s="19">
        <f t="shared" si="6"/>
        <v>6.0822306238185257</v>
      </c>
    </row>
    <row r="35" spans="1:17" x14ac:dyDescent="0.25">
      <c r="A35" s="13" t="s">
        <v>27</v>
      </c>
      <c r="B35" s="7">
        <v>900</v>
      </c>
      <c r="C35" s="8">
        <v>900</v>
      </c>
      <c r="D35" s="8">
        <v>450</v>
      </c>
      <c r="E35" s="8">
        <v>445</v>
      </c>
      <c r="F35" s="8">
        <v>600</v>
      </c>
      <c r="G35" s="8">
        <v>600</v>
      </c>
      <c r="H35" s="8">
        <v>0</v>
      </c>
      <c r="I35" s="8">
        <v>0</v>
      </c>
      <c r="J35" s="9">
        <f t="shared" si="0"/>
        <v>1</v>
      </c>
      <c r="K35" s="10">
        <f t="shared" si="1"/>
        <v>0.98888888888888893</v>
      </c>
      <c r="L35" s="9">
        <f t="shared" si="2"/>
        <v>1</v>
      </c>
      <c r="M35" s="10" t="str">
        <f t="shared" si="3"/>
        <v>na</v>
      </c>
      <c r="N35" s="20">
        <v>215</v>
      </c>
      <c r="O35" s="19">
        <f t="shared" si="4"/>
        <v>6.9767441860465116</v>
      </c>
      <c r="P35" s="19">
        <f t="shared" si="5"/>
        <v>2.0697674418604652</v>
      </c>
      <c r="Q35" s="19">
        <f t="shared" si="6"/>
        <v>9.0465116279069768</v>
      </c>
    </row>
    <row r="36" spans="1:17" x14ac:dyDescent="0.25">
      <c r="A36" s="13" t="s">
        <v>25</v>
      </c>
      <c r="B36" s="7">
        <v>2250</v>
      </c>
      <c r="C36" s="8">
        <v>1987.5</v>
      </c>
      <c r="D36" s="8">
        <v>0</v>
      </c>
      <c r="E36" s="8">
        <v>0</v>
      </c>
      <c r="F36" s="8">
        <v>1575</v>
      </c>
      <c r="G36" s="8">
        <v>1312.5</v>
      </c>
      <c r="H36" s="8">
        <v>0</v>
      </c>
      <c r="I36" s="8">
        <v>0</v>
      </c>
      <c r="J36" s="9">
        <f t="shared" si="0"/>
        <v>0.8833333333333333</v>
      </c>
      <c r="K36" s="10" t="str">
        <f t="shared" si="1"/>
        <v>na</v>
      </c>
      <c r="L36" s="9">
        <f t="shared" si="2"/>
        <v>0.83333333333333337</v>
      </c>
      <c r="M36" s="10" t="str">
        <f t="shared" si="3"/>
        <v>na</v>
      </c>
      <c r="N36" s="21">
        <v>341</v>
      </c>
      <c r="O36" s="19">
        <f t="shared" si="4"/>
        <v>9.67741935483871</v>
      </c>
      <c r="P36" s="19">
        <f t="shared" si="5"/>
        <v>0</v>
      </c>
      <c r="Q36" s="19">
        <f t="shared" si="6"/>
        <v>9.67741935483871</v>
      </c>
    </row>
    <row r="37" spans="1:17" x14ac:dyDescent="0.25">
      <c r="A37" s="13" t="s">
        <v>26</v>
      </c>
      <c r="B37" s="7">
        <v>2700</v>
      </c>
      <c r="C37" s="8">
        <v>2617.5</v>
      </c>
      <c r="D37" s="8">
        <v>450</v>
      </c>
      <c r="E37" s="8">
        <v>450</v>
      </c>
      <c r="F37" s="8">
        <v>1800</v>
      </c>
      <c r="G37" s="8">
        <v>1734</v>
      </c>
      <c r="H37" s="8">
        <v>0</v>
      </c>
      <c r="I37" s="8">
        <v>0</v>
      </c>
      <c r="J37" s="9">
        <f t="shared" si="0"/>
        <v>0.96944444444444444</v>
      </c>
      <c r="K37" s="10">
        <f t="shared" si="1"/>
        <v>1</v>
      </c>
      <c r="L37" s="9">
        <f t="shared" si="2"/>
        <v>0.96333333333333337</v>
      </c>
      <c r="M37" s="10" t="str">
        <f t="shared" si="3"/>
        <v>na</v>
      </c>
      <c r="N37" s="20">
        <v>471</v>
      </c>
      <c r="O37" s="19">
        <f t="shared" si="4"/>
        <v>9.2388535031847141</v>
      </c>
      <c r="P37" s="19">
        <f t="shared" si="5"/>
        <v>0.95541401273885351</v>
      </c>
      <c r="Q37" s="19">
        <f t="shared" si="6"/>
        <v>10.194267515923567</v>
      </c>
    </row>
    <row r="38" spans="1:17" ht="23.25" customHeight="1" x14ac:dyDescent="0.25">
      <c r="A38" s="15" t="s">
        <v>9</v>
      </c>
      <c r="B38" s="16">
        <f t="shared" ref="B38:I38" si="7">SUM(B6:B37)</f>
        <v>52933.5</v>
      </c>
      <c r="C38" s="16">
        <f t="shared" si="7"/>
        <v>47645.75</v>
      </c>
      <c r="D38" s="16">
        <f t="shared" si="7"/>
        <v>35377.5</v>
      </c>
      <c r="E38" s="16">
        <f t="shared" si="7"/>
        <v>35399.75</v>
      </c>
      <c r="F38" s="16">
        <f t="shared" si="7"/>
        <v>33551</v>
      </c>
      <c r="G38" s="16">
        <f t="shared" si="7"/>
        <v>32095.5</v>
      </c>
      <c r="H38" s="16">
        <f t="shared" si="7"/>
        <v>21624</v>
      </c>
      <c r="I38" s="16">
        <f t="shared" si="7"/>
        <v>23744</v>
      </c>
      <c r="J38" s="5">
        <f t="shared" ref="J38" si="8">IF(B38=0,"na",(C38/B38))</f>
        <v>0.90010579311777983</v>
      </c>
      <c r="K38" s="5">
        <f t="shared" ref="K38" si="9">IF(D38=0,"na",(E38/D38))</f>
        <v>1.0006289308176102</v>
      </c>
      <c r="L38" s="5">
        <f t="shared" ref="L38" si="10">IF(F38=0,"na",(G38/F38))</f>
        <v>0.95661828261452708</v>
      </c>
      <c r="M38" s="5">
        <f t="shared" ref="M38" si="11">IF(H38=0,"na",(I38/H38))</f>
        <v>1.0980392156862746</v>
      </c>
      <c r="N38" s="16">
        <f>SUM(N6:N37)</f>
        <v>17995</v>
      </c>
      <c r="O38" s="18">
        <f t="shared" ref="O38" si="12">SUM(C38+G38)/N38</f>
        <v>4.4313003612114477</v>
      </c>
      <c r="P38" s="18">
        <f t="shared" ref="P38" si="13">SUM(E38+I38)/N38</f>
        <v>3.2866768546818559</v>
      </c>
      <c r="Q38" s="18">
        <f t="shared" ref="Q38" si="14">SUM(C38+E38+G38+I38)/N38</f>
        <v>7.7179772158933035</v>
      </c>
    </row>
    <row r="40" spans="1:17" x14ac:dyDescent="0.25">
      <c r="B40" s="17"/>
      <c r="C40" s="17"/>
      <c r="D40" s="17"/>
      <c r="E40" s="17"/>
      <c r="F40" s="17"/>
      <c r="G40" s="17"/>
      <c r="H40" s="17"/>
      <c r="I40" s="17"/>
    </row>
  </sheetData>
  <mergeCells count="18">
    <mergeCell ref="A4:A5"/>
    <mergeCell ref="B4:C4"/>
    <mergeCell ref="D4:E4"/>
    <mergeCell ref="B3:E3"/>
    <mergeCell ref="F3:I3"/>
    <mergeCell ref="N3:Q3"/>
    <mergeCell ref="N4:N5"/>
    <mergeCell ref="O4:O5"/>
    <mergeCell ref="P4:P5"/>
    <mergeCell ref="Q4:Q5"/>
    <mergeCell ref="J3:K3"/>
    <mergeCell ref="L3:M3"/>
    <mergeCell ref="F4:G4"/>
    <mergeCell ref="H4:I4"/>
    <mergeCell ref="J4:J5"/>
    <mergeCell ref="K4:K5"/>
    <mergeCell ref="L4:L5"/>
    <mergeCell ref="M4:M5"/>
  </mergeCells>
  <conditionalFormatting sqref="A2">
    <cfRule type="cellIs" dxfId="0" priority="3" stopIfTrue="1" operator="equal">
      <formula>"Data not complete for all rows"</formula>
    </cfRule>
  </conditionalFormatting>
  <dataValidations count="3">
    <dataValidation operator="greaterThan" allowBlank="1" showInputMessage="1" showErrorMessage="1" sqref="A6:A38"/>
    <dataValidation type="whole" operator="greaterThanOrEqual" allowBlank="1" showInputMessage="1" showErrorMessage="1" error="Value entered not a number" sqref="B38:I38 N38">
      <formula1>0</formula1>
    </dataValidation>
    <dataValidation type="decimal" operator="greaterThanOrEqual" allowBlank="1" showInputMessage="1" showErrorMessage="1" sqref="B6:I37">
      <formula1>0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SNFT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Tamsin Baker</dc:creator>
  <cp:lastModifiedBy>Pauline Enstone</cp:lastModifiedBy>
  <cp:lastPrinted>2016-06-13T14:39:34Z</cp:lastPrinted>
  <dcterms:created xsi:type="dcterms:W3CDTF">2014-06-09T14:34:00Z</dcterms:created>
  <dcterms:modified xsi:type="dcterms:W3CDTF">2018-07-09T14:42:59Z</dcterms:modified>
</cp:coreProperties>
</file>